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  <c r="K15"/>
  <c r="K14"/>
  <c r="K12"/>
  <c r="K11"/>
  <c r="N8"/>
  <c r="M8"/>
  <c r="L8"/>
  <c r="K8"/>
  <c r="J8"/>
  <c r="N7"/>
  <c r="J7"/>
  <c r="L7"/>
  <c r="M7"/>
  <c r="K7"/>
  <c r="M6"/>
  <c r="L6"/>
  <c r="K6"/>
  <c r="J6"/>
  <c r="M5"/>
  <c r="L5"/>
  <c r="K5"/>
  <c r="J5"/>
  <c r="M4"/>
  <c r="L4"/>
  <c r="K4"/>
  <c r="J4"/>
  <c r="G2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2"/>
  <c r="E16"/>
  <c r="B14"/>
  <c r="C14"/>
  <c r="D14"/>
  <c r="E14"/>
  <c r="E3"/>
  <c r="E4"/>
  <c r="E5"/>
  <c r="E6"/>
  <c r="E7"/>
  <c r="E8"/>
  <c r="E9"/>
  <c r="E10"/>
  <c r="E11"/>
  <c r="E12"/>
  <c r="E13"/>
  <c r="E2"/>
  <c r="D3"/>
  <c r="D4"/>
  <c r="D5"/>
  <c r="D6"/>
  <c r="D7"/>
  <c r="D8"/>
  <c r="D9"/>
  <c r="D10"/>
  <c r="D11"/>
  <c r="D12"/>
  <c r="D13"/>
  <c r="D2"/>
</calcChain>
</file>

<file path=xl/sharedStrings.xml><?xml version="1.0" encoding="utf-8"?>
<sst xmlns="http://schemas.openxmlformats.org/spreadsheetml/2006/main" count="35" uniqueCount="24">
  <si>
    <t>t^2</t>
  </si>
  <si>
    <t>ty</t>
  </si>
  <si>
    <t>b=</t>
  </si>
  <si>
    <t>a=</t>
  </si>
  <si>
    <t>y^</t>
  </si>
  <si>
    <t>t</t>
  </si>
  <si>
    <t>y</t>
  </si>
  <si>
    <t>y/y^ x 100</t>
  </si>
  <si>
    <t>Q1</t>
  </si>
  <si>
    <t>Q2</t>
  </si>
  <si>
    <t>Q3</t>
  </si>
  <si>
    <t>Q4</t>
  </si>
  <si>
    <t>ปี</t>
  </si>
  <si>
    <t>50 Q1</t>
  </si>
  <si>
    <t>51 Q1</t>
  </si>
  <si>
    <t>52 Q1</t>
  </si>
  <si>
    <t>y/y^ x100</t>
  </si>
  <si>
    <t>S</t>
  </si>
  <si>
    <t>S ปรับ</t>
  </si>
  <si>
    <t>การพยากรณ์</t>
  </si>
  <si>
    <t>53 Q1</t>
  </si>
  <si>
    <t>T</t>
  </si>
  <si>
    <t>T x S ปรับ</t>
  </si>
  <si>
    <t>53 Q2</t>
  </si>
</sst>
</file>

<file path=xl/styles.xml><?xml version="1.0" encoding="utf-8"?>
<styleSheet xmlns="http://schemas.openxmlformats.org/spreadsheetml/2006/main">
  <numFmts count="1">
    <numFmt numFmtId="189" formatCode="0.00000"/>
  </numFmts>
  <fonts count="1"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89" fontId="0" fillId="0" borderId="1" xfId="0" applyNumberForma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C1" workbookViewId="0">
      <selection activeCell="E18" sqref="E18"/>
    </sheetView>
  </sheetViews>
  <sheetFormatPr defaultRowHeight="14.25"/>
  <cols>
    <col min="1" max="6" width="9" style="1"/>
    <col min="7" max="7" width="10.125" style="1" customWidth="1"/>
    <col min="9" max="9" width="9" style="1"/>
    <col min="11" max="12" width="9.75" bestFit="1" customWidth="1"/>
  </cols>
  <sheetData>
    <row r="1" spans="1:14">
      <c r="A1" s="1" t="s">
        <v>12</v>
      </c>
      <c r="B1" s="2" t="s">
        <v>5</v>
      </c>
      <c r="C1" s="3" t="s">
        <v>6</v>
      </c>
      <c r="D1" s="2" t="s">
        <v>0</v>
      </c>
      <c r="E1" s="2" t="s">
        <v>1</v>
      </c>
      <c r="F1" s="3" t="s">
        <v>4</v>
      </c>
      <c r="G1" s="2" t="s">
        <v>7</v>
      </c>
    </row>
    <row r="2" spans="1:14">
      <c r="A2" s="1" t="s">
        <v>13</v>
      </c>
      <c r="B2" s="1">
        <v>-11</v>
      </c>
      <c r="C2" s="1">
        <v>1</v>
      </c>
      <c r="D2" s="1">
        <f>B2^2</f>
        <v>121</v>
      </c>
      <c r="E2" s="1">
        <f>B2*C2</f>
        <v>-11</v>
      </c>
      <c r="F2" s="1">
        <f>2.16667+0.01398*B2</f>
        <v>2.0128900000000001</v>
      </c>
      <c r="G2" s="4">
        <f>C2/F2*100</f>
        <v>49.679813601339369</v>
      </c>
    </row>
    <row r="3" spans="1:14">
      <c r="A3" s="1" t="s">
        <v>9</v>
      </c>
      <c r="B3" s="1">
        <v>-9</v>
      </c>
      <c r="C3" s="1">
        <v>2</v>
      </c>
      <c r="D3" s="1">
        <f t="shared" ref="D3:D13" si="0">B3^2</f>
        <v>81</v>
      </c>
      <c r="E3" s="1">
        <f t="shared" ref="E3:E13" si="1">B3*C3</f>
        <v>-18</v>
      </c>
      <c r="F3" s="1">
        <f t="shared" ref="F3:F13" si="2">2.16667+0.01398*B3</f>
        <v>2.0408499999999998</v>
      </c>
      <c r="G3" s="4">
        <f t="shared" ref="G3:G13" si="3">C3/F3*100</f>
        <v>97.998383026680074</v>
      </c>
      <c r="I3" s="6" t="s">
        <v>16</v>
      </c>
      <c r="J3" s="6" t="s">
        <v>8</v>
      </c>
      <c r="K3" s="6" t="s">
        <v>9</v>
      </c>
      <c r="L3" s="6" t="s">
        <v>10</v>
      </c>
      <c r="M3" s="6" t="s">
        <v>11</v>
      </c>
    </row>
    <row r="4" spans="1:14">
      <c r="A4" s="1" t="s">
        <v>10</v>
      </c>
      <c r="B4" s="1">
        <v>-7</v>
      </c>
      <c r="C4" s="1">
        <v>3</v>
      </c>
      <c r="D4" s="1">
        <f t="shared" si="0"/>
        <v>49</v>
      </c>
      <c r="E4" s="1">
        <f t="shared" si="1"/>
        <v>-21</v>
      </c>
      <c r="F4" s="1">
        <f t="shared" si="2"/>
        <v>2.06881</v>
      </c>
      <c r="G4" s="4">
        <f t="shared" si="3"/>
        <v>145.01089998598226</v>
      </c>
      <c r="I4" s="6">
        <v>2550</v>
      </c>
      <c r="J4" s="7">
        <f>G2</f>
        <v>49.679813601339369</v>
      </c>
      <c r="K4" s="7">
        <f>G3</f>
        <v>97.998383026680074</v>
      </c>
      <c r="L4" s="7">
        <f>G4</f>
        <v>145.01089998598226</v>
      </c>
      <c r="M4" s="7">
        <f>G5</f>
        <v>47.692403077113852</v>
      </c>
    </row>
    <row r="5" spans="1:14">
      <c r="A5" s="1" t="s">
        <v>11</v>
      </c>
      <c r="B5" s="1">
        <v>-5</v>
      </c>
      <c r="C5" s="1">
        <v>1</v>
      </c>
      <c r="D5" s="1">
        <f t="shared" si="0"/>
        <v>25</v>
      </c>
      <c r="E5" s="1">
        <f t="shared" si="1"/>
        <v>-5</v>
      </c>
      <c r="F5" s="1">
        <f t="shared" si="2"/>
        <v>2.0967699999999998</v>
      </c>
      <c r="G5" s="4">
        <f t="shared" si="3"/>
        <v>47.692403077113852</v>
      </c>
      <c r="I5" s="6">
        <v>2551</v>
      </c>
      <c r="J5" s="7">
        <f>G6</f>
        <v>94.129607055955347</v>
      </c>
      <c r="K5" s="7">
        <f>G7</f>
        <v>139.36052102253461</v>
      </c>
      <c r="L5" s="7">
        <f>G8</f>
        <v>183.43154564006144</v>
      </c>
      <c r="M5" s="7">
        <f>G9</f>
        <v>90.55469277056612</v>
      </c>
    </row>
    <row r="6" spans="1:14">
      <c r="A6" s="1" t="s">
        <v>14</v>
      </c>
      <c r="B6" s="1">
        <v>-3</v>
      </c>
      <c r="C6" s="1">
        <v>2</v>
      </c>
      <c r="D6" s="1">
        <f t="shared" si="0"/>
        <v>9</v>
      </c>
      <c r="E6" s="1">
        <f t="shared" si="1"/>
        <v>-6</v>
      </c>
      <c r="F6" s="1">
        <f t="shared" si="2"/>
        <v>2.12473</v>
      </c>
      <c r="G6" s="4">
        <f t="shared" si="3"/>
        <v>94.129607055955347</v>
      </c>
      <c r="I6" s="6">
        <v>2552</v>
      </c>
      <c r="J6" s="7">
        <f>G10</f>
        <v>89.422642707359927</v>
      </c>
      <c r="K6" s="7">
        <f>G11</f>
        <v>88.318547336533413</v>
      </c>
      <c r="L6" s="7">
        <f>G12</f>
        <v>130.86207573424531</v>
      </c>
      <c r="M6" s="7">
        <f>G13</f>
        <v>43.095089314572611</v>
      </c>
    </row>
    <row r="7" spans="1:14">
      <c r="A7" s="1" t="s">
        <v>9</v>
      </c>
      <c r="B7" s="1">
        <v>-1</v>
      </c>
      <c r="C7" s="1">
        <v>3</v>
      </c>
      <c r="D7" s="1">
        <f t="shared" si="0"/>
        <v>1</v>
      </c>
      <c r="E7" s="1">
        <f t="shared" si="1"/>
        <v>-3</v>
      </c>
      <c r="F7" s="1">
        <f t="shared" si="2"/>
        <v>2.1526899999999998</v>
      </c>
      <c r="G7" s="4">
        <f t="shared" si="3"/>
        <v>139.36052102253461</v>
      </c>
      <c r="I7" s="6" t="s">
        <v>17</v>
      </c>
      <c r="J7" s="5">
        <f>(49.67981+94.12961+89.42264)/3</f>
        <v>77.744019999999992</v>
      </c>
      <c r="K7" s="7">
        <f>AVERAGE(K4:K6)</f>
        <v>108.55915046191603</v>
      </c>
      <c r="L7" s="7">
        <f t="shared" ref="L7:M7" si="4">AVERAGE(L4:L6)</f>
        <v>153.10150712009633</v>
      </c>
      <c r="M7" s="7">
        <f t="shared" si="4"/>
        <v>60.447395054084204</v>
      </c>
      <c r="N7">
        <f>SUM(J7:M7)</f>
        <v>399.85207263609658</v>
      </c>
    </row>
    <row r="8" spans="1:14">
      <c r="A8" s="1" t="s">
        <v>10</v>
      </c>
      <c r="B8" s="1">
        <v>1</v>
      </c>
      <c r="C8" s="1">
        <v>4</v>
      </c>
      <c r="D8" s="1">
        <f t="shared" si="0"/>
        <v>1</v>
      </c>
      <c r="E8" s="1">
        <f t="shared" si="1"/>
        <v>4</v>
      </c>
      <c r="F8" s="1">
        <f t="shared" si="2"/>
        <v>2.18065</v>
      </c>
      <c r="G8" s="4">
        <f t="shared" si="3"/>
        <v>183.43154564006144</v>
      </c>
      <c r="I8" s="6" t="s">
        <v>18</v>
      </c>
      <c r="J8" s="5">
        <f>400/399.8521*77.74402</f>
        <v>77.772776484105009</v>
      </c>
      <c r="K8" s="5">
        <f>400/399.8521*108.55915</f>
        <v>108.59930459287322</v>
      </c>
      <c r="L8" s="5">
        <f>400/$N$7*L7</f>
        <v>153.1581478227657</v>
      </c>
      <c r="M8" s="5">
        <f>400/$N$7*M7</f>
        <v>60.469757883783267</v>
      </c>
      <c r="N8">
        <f>SUM(J8:M8)</f>
        <v>399.99998678352722</v>
      </c>
    </row>
    <row r="9" spans="1:14">
      <c r="A9" s="1" t="s">
        <v>11</v>
      </c>
      <c r="B9" s="1">
        <v>3</v>
      </c>
      <c r="C9" s="1">
        <v>2</v>
      </c>
      <c r="D9" s="1">
        <f t="shared" si="0"/>
        <v>9</v>
      </c>
      <c r="E9" s="1">
        <f t="shared" si="1"/>
        <v>6</v>
      </c>
      <c r="F9" s="1">
        <f t="shared" si="2"/>
        <v>2.2086099999999997</v>
      </c>
      <c r="G9" s="4">
        <f t="shared" si="3"/>
        <v>90.55469277056612</v>
      </c>
    </row>
    <row r="10" spans="1:14">
      <c r="A10" s="1" t="s">
        <v>15</v>
      </c>
      <c r="B10" s="1">
        <v>5</v>
      </c>
      <c r="C10" s="1">
        <v>2</v>
      </c>
      <c r="D10" s="1">
        <f t="shared" si="0"/>
        <v>25</v>
      </c>
      <c r="E10" s="1">
        <f t="shared" si="1"/>
        <v>10</v>
      </c>
      <c r="F10" s="1">
        <f t="shared" si="2"/>
        <v>2.2365699999999999</v>
      </c>
      <c r="G10" s="4">
        <f t="shared" si="3"/>
        <v>89.422642707359927</v>
      </c>
      <c r="I10" s="1" t="s">
        <v>19</v>
      </c>
    </row>
    <row r="11" spans="1:14">
      <c r="A11" s="1" t="s">
        <v>9</v>
      </c>
      <c r="B11" s="1">
        <v>7</v>
      </c>
      <c r="C11" s="1">
        <v>2</v>
      </c>
      <c r="D11" s="1">
        <f t="shared" si="0"/>
        <v>49</v>
      </c>
      <c r="E11" s="1">
        <f t="shared" si="1"/>
        <v>14</v>
      </c>
      <c r="F11" s="1">
        <f t="shared" si="2"/>
        <v>2.2645299999999997</v>
      </c>
      <c r="G11" s="4">
        <f t="shared" si="3"/>
        <v>88.318547336533413</v>
      </c>
      <c r="I11" s="1" t="s">
        <v>20</v>
      </c>
      <c r="J11" t="s">
        <v>21</v>
      </c>
      <c r="K11">
        <f>2.16667+0.01398*13</f>
        <v>2.3484099999999999</v>
      </c>
    </row>
    <row r="12" spans="1:14">
      <c r="A12" s="1" t="s">
        <v>10</v>
      </c>
      <c r="B12" s="1">
        <v>9</v>
      </c>
      <c r="C12" s="1">
        <v>3</v>
      </c>
      <c r="D12" s="1">
        <f t="shared" si="0"/>
        <v>81</v>
      </c>
      <c r="E12" s="1">
        <f t="shared" si="1"/>
        <v>27</v>
      </c>
      <c r="F12" s="1">
        <f t="shared" si="2"/>
        <v>2.2924899999999999</v>
      </c>
      <c r="G12" s="4">
        <f t="shared" si="3"/>
        <v>130.86207573424531</v>
      </c>
      <c r="J12" t="s">
        <v>22</v>
      </c>
      <c r="K12">
        <f>2.34841*77.77278/100</f>
        <v>1.8264237427979999</v>
      </c>
    </row>
    <row r="13" spans="1:14">
      <c r="A13" s="1" t="s">
        <v>11</v>
      </c>
      <c r="B13" s="1">
        <v>11</v>
      </c>
      <c r="C13" s="1">
        <v>1</v>
      </c>
      <c r="D13" s="1">
        <f t="shared" si="0"/>
        <v>121</v>
      </c>
      <c r="E13" s="1">
        <f t="shared" si="1"/>
        <v>11</v>
      </c>
      <c r="F13" s="1">
        <f t="shared" si="2"/>
        <v>2.3204499999999997</v>
      </c>
      <c r="G13" s="4">
        <f t="shared" si="3"/>
        <v>43.095089314572611</v>
      </c>
    </row>
    <row r="14" spans="1:14">
      <c r="B14" s="2">
        <f t="shared" ref="B14:D14" si="5">SUM(B2:B13)</f>
        <v>0</v>
      </c>
      <c r="C14" s="2">
        <f t="shared" si="5"/>
        <v>26</v>
      </c>
      <c r="D14" s="2">
        <f t="shared" si="5"/>
        <v>572</v>
      </c>
      <c r="E14" s="2">
        <f>SUM(E2:E13)</f>
        <v>8</v>
      </c>
      <c r="F14" s="2"/>
      <c r="I14" s="1" t="s">
        <v>23</v>
      </c>
      <c r="J14" t="s">
        <v>21</v>
      </c>
      <c r="K14">
        <f>2.16667+0.01398*15</f>
        <v>2.3763699999999996</v>
      </c>
    </row>
    <row r="15" spans="1:14">
      <c r="J15" t="s">
        <v>22</v>
      </c>
      <c r="K15">
        <f>2.37637*108.5993/100</f>
        <v>2.5807211854100003</v>
      </c>
    </row>
    <row r="16" spans="1:14">
      <c r="D16" s="1" t="s">
        <v>2</v>
      </c>
      <c r="E16" s="4">
        <f>E14/D14</f>
        <v>1.3986013986013986E-2</v>
      </c>
    </row>
    <row r="17" spans="4:5">
      <c r="D17" s="1" t="s">
        <v>3</v>
      </c>
      <c r="E17" s="4">
        <f>C14/12</f>
        <v>2.1666666666666665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STAT</cp:lastModifiedBy>
  <dcterms:created xsi:type="dcterms:W3CDTF">2010-07-16T04:38:17Z</dcterms:created>
  <dcterms:modified xsi:type="dcterms:W3CDTF">2010-07-16T05:34:03Z</dcterms:modified>
</cp:coreProperties>
</file>