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" yWindow="132" windowWidth="16260" windowHeight="5832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9" i="1"/>
  <c r="N13" l="1"/>
  <c r="N4"/>
  <c r="N5"/>
  <c r="N6"/>
  <c r="N7"/>
  <c r="N8"/>
  <c r="N9"/>
  <c r="N3"/>
  <c r="L9"/>
  <c r="L5"/>
  <c r="L6"/>
  <c r="L7"/>
  <c r="L8"/>
  <c r="L4"/>
  <c r="L3"/>
  <c r="M4"/>
  <c r="M5"/>
  <c r="M6"/>
  <c r="M7"/>
  <c r="M8"/>
  <c r="M9"/>
  <c r="M3"/>
  <c r="K3"/>
  <c r="K4"/>
  <c r="K5"/>
  <c r="K6"/>
  <c r="K7"/>
  <c r="K8"/>
  <c r="K9"/>
  <c r="K10"/>
  <c r="K2"/>
  <c r="J10"/>
  <c r="J9"/>
  <c r="J8"/>
  <c r="J7"/>
  <c r="J6"/>
  <c r="J5"/>
  <c r="J4"/>
  <c r="J3"/>
  <c r="J2"/>
  <c r="C12"/>
  <c r="H3" s="1"/>
  <c r="C11"/>
  <c r="C10"/>
  <c r="D9"/>
  <c r="D3"/>
  <c r="D4"/>
  <c r="D5"/>
  <c r="D6"/>
  <c r="D7"/>
  <c r="D8"/>
  <c r="D2"/>
  <c r="C3"/>
  <c r="C4"/>
  <c r="C5"/>
  <c r="C6"/>
  <c r="C7"/>
  <c r="C8"/>
  <c r="C2"/>
  <c r="N11" l="1"/>
  <c r="I2"/>
  <c r="I8"/>
  <c r="I6"/>
  <c r="I4"/>
  <c r="H10"/>
  <c r="H8"/>
  <c r="H6"/>
  <c r="H4"/>
  <c r="I9"/>
  <c r="I7"/>
  <c r="I5"/>
  <c r="I3"/>
  <c r="H9"/>
  <c r="H7"/>
  <c r="H5"/>
</calcChain>
</file>

<file path=xl/sharedStrings.xml><?xml version="1.0" encoding="utf-8"?>
<sst xmlns="http://schemas.openxmlformats.org/spreadsheetml/2006/main" count="32" uniqueCount="28">
  <si>
    <t>fx</t>
  </si>
  <si>
    <t>fx^2</t>
  </si>
  <si>
    <t>infinity</t>
  </si>
  <si>
    <t>p</t>
  </si>
  <si>
    <t>E=Np</t>
  </si>
  <si>
    <t>O</t>
  </si>
  <si>
    <t>E(กลุ่ม)</t>
  </si>
  <si>
    <t>ขอบเขตชั้น</t>
  </si>
  <si>
    <t>xbar =</t>
  </si>
  <si>
    <t>s =</t>
  </si>
  <si>
    <t>จุดกึ่งกลางชั้น (x)</t>
  </si>
  <si>
    <t>ความถี่ (f)</t>
  </si>
  <si>
    <t>Z= (x-xbar)/s</t>
  </si>
  <si>
    <t>E ไม่เกิน 5 ยุบ</t>
  </si>
  <si>
    <t>(0-E)^2 / E</t>
  </si>
  <si>
    <t>Chi-Square (cal)</t>
  </si>
  <si>
    <t>Chi-square (table)</t>
  </si>
  <si>
    <t>H0: ข้อมูลมีการแจกแจงเป็นปกติ</t>
  </si>
  <si>
    <t>H1: ข้อมูลมีการแจกแจงเป็นแบบอื่น</t>
  </si>
  <si>
    <t>ขั้นตอนที่ 1</t>
  </si>
  <si>
    <t>ขั้นตอนที่ 2</t>
  </si>
  <si>
    <t>นัยสำคัญ = 0.05</t>
  </si>
  <si>
    <t>ขั้นตอนที่ 3</t>
  </si>
  <si>
    <t>ขั้นตอนที่ 4</t>
  </si>
  <si>
    <t>ขั้นตอนที่ 5</t>
  </si>
  <si>
    <t>Chi-square (cal) &lt; Chi-square (table) จึงยอมรับ H0 ที่ นัยสำคัย 0.05 นั้นคือข้อมูลมีการแจกแจงปกติ</t>
  </si>
  <si>
    <t>Chi-square (cal) = 1.622</t>
  </si>
  <si>
    <t>อนาเขตวิกฤต Chi-squre (table) &gt; 9.49</t>
  </si>
</sst>
</file>

<file path=xl/styles.xml><?xml version="1.0" encoding="utf-8"?>
<styleSheet xmlns="http://schemas.openxmlformats.org/spreadsheetml/2006/main">
  <fonts count="1">
    <font>
      <sz val="11"/>
      <color theme="1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0" xfId="0" applyFill="1"/>
    <xf numFmtId="0" fontId="0" fillId="0" borderId="0" xfId="0" applyAlignment="1">
      <alignment horizontal="left"/>
    </xf>
  </cellXfs>
  <cellStyles count="1"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workbookViewId="0">
      <selection activeCell="F16" sqref="F16"/>
    </sheetView>
  </sheetViews>
  <sheetFormatPr defaultRowHeight="13.8"/>
  <cols>
    <col min="1" max="1" width="14.19921875" style="1" bestFit="1" customWidth="1"/>
    <col min="2" max="2" width="8.59765625" style="1" bestFit="1" customWidth="1"/>
    <col min="3" max="5" width="8.796875" style="1"/>
    <col min="7" max="11" width="8.796875" style="1"/>
    <col min="12" max="12" width="11.59765625" style="1" bestFit="1" customWidth="1"/>
    <col min="13" max="13" width="15.19921875" style="1" bestFit="1" customWidth="1"/>
    <col min="14" max="14" width="11.8984375" bestFit="1" customWidth="1"/>
  </cols>
  <sheetData>
    <row r="1" spans="1:14">
      <c r="A1" s="4" t="s">
        <v>10</v>
      </c>
      <c r="B1" s="4" t="s">
        <v>11</v>
      </c>
      <c r="C1" s="4" t="s">
        <v>0</v>
      </c>
      <c r="D1" s="4" t="s">
        <v>1</v>
      </c>
      <c r="F1" s="3" t="s">
        <v>7</v>
      </c>
      <c r="G1" s="3"/>
      <c r="H1" s="6" t="s">
        <v>12</v>
      </c>
      <c r="I1" s="7"/>
      <c r="J1" s="4" t="s">
        <v>3</v>
      </c>
      <c r="K1" s="4" t="s">
        <v>4</v>
      </c>
      <c r="L1" s="4" t="s">
        <v>6</v>
      </c>
      <c r="M1" s="4" t="s">
        <v>5</v>
      </c>
      <c r="N1" s="4" t="s">
        <v>14</v>
      </c>
    </row>
    <row r="2" spans="1:14">
      <c r="A2" s="4">
        <v>59</v>
      </c>
      <c r="B2" s="4">
        <v>9</v>
      </c>
      <c r="C2" s="4">
        <f>B2*A2</f>
        <v>531</v>
      </c>
      <c r="D2" s="4">
        <f>B2*A2^2</f>
        <v>31329</v>
      </c>
      <c r="F2" s="4" t="s">
        <v>2</v>
      </c>
      <c r="G2" s="4">
        <v>57.5</v>
      </c>
      <c r="H2" s="4" t="s">
        <v>2</v>
      </c>
      <c r="I2" s="4">
        <f>(G2-$C$11)/$C$12</f>
        <v>-2.4091838175337861</v>
      </c>
      <c r="J2" s="4">
        <f>1-0.992</f>
        <v>8.0000000000000071E-3</v>
      </c>
      <c r="K2" s="4">
        <f>200*J2</f>
        <v>1.6000000000000014</v>
      </c>
      <c r="L2" s="4" t="s">
        <v>13</v>
      </c>
      <c r="M2" s="4"/>
      <c r="N2" s="4"/>
    </row>
    <row r="3" spans="1:14">
      <c r="A3" s="4">
        <v>62</v>
      </c>
      <c r="B3" s="4">
        <v>20</v>
      </c>
      <c r="C3" s="4">
        <f t="shared" ref="C3:C8" si="0">B3*A3</f>
        <v>1240</v>
      </c>
      <c r="D3" s="4">
        <f t="shared" ref="D3:D8" si="1">B3*A3^2</f>
        <v>76880</v>
      </c>
      <c r="F3" s="5">
        <v>57.5</v>
      </c>
      <c r="G3" s="4">
        <v>60.5</v>
      </c>
      <c r="H3" s="4">
        <f t="shared" ref="H3:H10" si="2">(F3-$C$11)/$C$12</f>
        <v>-2.4091838175337861</v>
      </c>
      <c r="I3" s="4">
        <f t="shared" ref="I3:I9" si="3">(G3-$C$11)/$C$12</f>
        <v>-1.7208455839527044</v>
      </c>
      <c r="J3" s="4">
        <f>(1-0.9573)-J2</f>
        <v>3.4699999999999953E-2</v>
      </c>
      <c r="K3" s="4">
        <f t="shared" ref="K3:K10" si="4">200*J3</f>
        <v>6.9399999999999906</v>
      </c>
      <c r="L3" s="4">
        <f>K3+K2</f>
        <v>8.539999999999992</v>
      </c>
      <c r="M3" s="4">
        <f>B2</f>
        <v>9</v>
      </c>
      <c r="N3" s="4">
        <f>(M3-L3)^2/L3</f>
        <v>2.4777517564403689E-2</v>
      </c>
    </row>
    <row r="4" spans="1:14">
      <c r="A4" s="4">
        <v>65</v>
      </c>
      <c r="B4" s="4">
        <v>45</v>
      </c>
      <c r="C4" s="4">
        <f t="shared" si="0"/>
        <v>2925</v>
      </c>
      <c r="D4" s="4">
        <f t="shared" si="1"/>
        <v>190125</v>
      </c>
      <c r="F4" s="5">
        <v>60.5</v>
      </c>
      <c r="G4" s="4">
        <v>63.5</v>
      </c>
      <c r="H4" s="4">
        <f t="shared" si="2"/>
        <v>-1.7208455839527044</v>
      </c>
      <c r="I4" s="4">
        <f t="shared" si="3"/>
        <v>-1.0325073503716227</v>
      </c>
      <c r="J4" s="4">
        <f>(1-0.8485)-J3-J2</f>
        <v>0.10880000000000001</v>
      </c>
      <c r="K4" s="4">
        <f t="shared" si="4"/>
        <v>21.76</v>
      </c>
      <c r="L4" s="4">
        <f>K4</f>
        <v>21.76</v>
      </c>
      <c r="M4" s="4">
        <f t="shared" ref="M4:M9" si="5">B3</f>
        <v>20</v>
      </c>
      <c r="N4" s="4">
        <f t="shared" ref="N4:N9" si="6">(M4-L4)^2/L4</f>
        <v>0.14235294117647085</v>
      </c>
    </row>
    <row r="5" spans="1:14">
      <c r="A5" s="4">
        <v>68</v>
      </c>
      <c r="B5" s="4">
        <v>54</v>
      </c>
      <c r="C5" s="4">
        <f t="shared" si="0"/>
        <v>3672</v>
      </c>
      <c r="D5" s="4">
        <f t="shared" si="1"/>
        <v>249696</v>
      </c>
      <c r="F5" s="5">
        <v>63.5</v>
      </c>
      <c r="G5" s="4">
        <v>66.5</v>
      </c>
      <c r="H5" s="4">
        <f t="shared" si="2"/>
        <v>-1.0325073503716227</v>
      </c>
      <c r="I5" s="4">
        <f t="shared" si="3"/>
        <v>-0.34416911679054091</v>
      </c>
      <c r="J5" s="4">
        <f>(1-0.6331)-J4-J3-J2</f>
        <v>0.21540000000000004</v>
      </c>
      <c r="K5" s="4">
        <f t="shared" si="4"/>
        <v>43.080000000000005</v>
      </c>
      <c r="L5" s="4">
        <f t="shared" ref="L5:L8" si="7">K5</f>
        <v>43.080000000000005</v>
      </c>
      <c r="M5" s="4">
        <f t="shared" si="5"/>
        <v>45</v>
      </c>
      <c r="N5" s="4">
        <f t="shared" si="6"/>
        <v>8.5571030640668039E-2</v>
      </c>
    </row>
    <row r="6" spans="1:14">
      <c r="A6" s="4">
        <v>71</v>
      </c>
      <c r="B6" s="4">
        <v>43</v>
      </c>
      <c r="C6" s="4">
        <f t="shared" si="0"/>
        <v>3053</v>
      </c>
      <c r="D6" s="4">
        <f t="shared" si="1"/>
        <v>216763</v>
      </c>
      <c r="F6" s="5">
        <v>66.5</v>
      </c>
      <c r="G6" s="4">
        <v>69.5</v>
      </c>
      <c r="H6" s="4">
        <f t="shared" si="2"/>
        <v>-0.34416911679054091</v>
      </c>
      <c r="I6" s="4">
        <f t="shared" si="3"/>
        <v>0.34416911679054091</v>
      </c>
      <c r="J6" s="4">
        <f>0.6331-J5-J4-J3-J2</f>
        <v>0.26619999999999999</v>
      </c>
      <c r="K6" s="4">
        <f t="shared" si="4"/>
        <v>53.239999999999995</v>
      </c>
      <c r="L6" s="4">
        <f t="shared" si="7"/>
        <v>53.239999999999995</v>
      </c>
      <c r="M6" s="4">
        <f t="shared" si="5"/>
        <v>54</v>
      </c>
      <c r="N6" s="4">
        <f t="shared" si="6"/>
        <v>1.0848985725018931E-2</v>
      </c>
    </row>
    <row r="7" spans="1:14">
      <c r="A7" s="4">
        <v>74</v>
      </c>
      <c r="B7" s="4">
        <v>18</v>
      </c>
      <c r="C7" s="4">
        <f t="shared" si="0"/>
        <v>1332</v>
      </c>
      <c r="D7" s="4">
        <f t="shared" si="1"/>
        <v>98568</v>
      </c>
      <c r="F7" s="5">
        <v>69.5</v>
      </c>
      <c r="G7" s="4">
        <v>72.5</v>
      </c>
      <c r="H7" s="4">
        <f t="shared" si="2"/>
        <v>0.34416911679054091</v>
      </c>
      <c r="I7" s="4">
        <f t="shared" si="3"/>
        <v>1.0325073503716227</v>
      </c>
      <c r="J7" s="4">
        <f>0.8485-J6-J5-J4-J3-J2</f>
        <v>0.21540000000000004</v>
      </c>
      <c r="K7" s="4">
        <f t="shared" si="4"/>
        <v>43.080000000000005</v>
      </c>
      <c r="L7" s="4">
        <f t="shared" si="7"/>
        <v>43.080000000000005</v>
      </c>
      <c r="M7" s="4">
        <f t="shared" si="5"/>
        <v>43</v>
      </c>
      <c r="N7" s="4">
        <f t="shared" si="6"/>
        <v>1.4856081708451401E-4</v>
      </c>
    </row>
    <row r="8" spans="1:14">
      <c r="A8" s="4">
        <v>77</v>
      </c>
      <c r="B8" s="4">
        <v>11</v>
      </c>
      <c r="C8" s="4">
        <f t="shared" si="0"/>
        <v>847</v>
      </c>
      <c r="D8" s="4">
        <f t="shared" si="1"/>
        <v>65219</v>
      </c>
      <c r="F8" s="5">
        <v>72.5</v>
      </c>
      <c r="G8" s="4">
        <v>75.5</v>
      </c>
      <c r="H8" s="4">
        <f t="shared" si="2"/>
        <v>1.0325073503716227</v>
      </c>
      <c r="I8" s="4">
        <f t="shared" si="3"/>
        <v>1.7208455839527044</v>
      </c>
      <c r="J8" s="4">
        <f>0.9573-SUM(J2:J7)</f>
        <v>0.10880000000000001</v>
      </c>
      <c r="K8" s="4">
        <f t="shared" si="4"/>
        <v>21.76</v>
      </c>
      <c r="L8" s="4">
        <f t="shared" si="7"/>
        <v>21.76</v>
      </c>
      <c r="M8" s="4">
        <f t="shared" si="5"/>
        <v>18</v>
      </c>
      <c r="N8" s="4">
        <f t="shared" si="6"/>
        <v>0.64970588235294169</v>
      </c>
    </row>
    <row r="9" spans="1:14">
      <c r="C9" s="4">
        <f>SUM(C2:C8)</f>
        <v>13600</v>
      </c>
      <c r="D9" s="4">
        <f>SUM(D2:D8)</f>
        <v>928580</v>
      </c>
      <c r="F9" s="5">
        <v>75.5</v>
      </c>
      <c r="G9" s="4">
        <v>78.5</v>
      </c>
      <c r="H9" s="4">
        <f t="shared" si="2"/>
        <v>1.7208455839527044</v>
      </c>
      <c r="I9" s="4">
        <f t="shared" si="3"/>
        <v>2.4091838175337861</v>
      </c>
      <c r="J9" s="4">
        <f>0.992-SUM(J2:J8)</f>
        <v>3.4699999999999953E-2</v>
      </c>
      <c r="K9" s="4">
        <f t="shared" si="4"/>
        <v>6.9399999999999906</v>
      </c>
      <c r="L9" s="4">
        <f>K9+K10</f>
        <v>8.539999999999992</v>
      </c>
      <c r="M9" s="4">
        <f t="shared" si="5"/>
        <v>11</v>
      </c>
      <c r="N9" s="4">
        <f t="shared" si="6"/>
        <v>0.70861826697892794</v>
      </c>
    </row>
    <row r="10" spans="1:14">
      <c r="C10" s="4">
        <f>SUM(C2:C8)/SUM(B2:B8)</f>
        <v>68</v>
      </c>
      <c r="F10" s="5">
        <v>78.5</v>
      </c>
      <c r="G10" s="4" t="s">
        <v>2</v>
      </c>
      <c r="H10" s="4">
        <f t="shared" si="2"/>
        <v>2.4091838175337861</v>
      </c>
      <c r="I10" s="4" t="s">
        <v>2</v>
      </c>
      <c r="J10" s="4">
        <f>(1-0.992)</f>
        <v>8.0000000000000071E-3</v>
      </c>
      <c r="K10" s="4">
        <f t="shared" si="4"/>
        <v>1.6000000000000014</v>
      </c>
      <c r="L10" s="4" t="s">
        <v>13</v>
      </c>
      <c r="M10" s="4"/>
      <c r="N10" s="4"/>
    </row>
    <row r="11" spans="1:14">
      <c r="B11" s="1" t="s">
        <v>8</v>
      </c>
      <c r="C11" s="1">
        <f>C10</f>
        <v>68</v>
      </c>
      <c r="M11" s="1" t="s">
        <v>15</v>
      </c>
      <c r="N11" s="2">
        <f>SUM(N2:N10)</f>
        <v>1.6220231852555158</v>
      </c>
    </row>
    <row r="12" spans="1:14">
      <c r="B12" s="1" t="s">
        <v>9</v>
      </c>
      <c r="C12" s="1">
        <f>SQRT((D9-200*C10^2)/199)</f>
        <v>4.358322483980718</v>
      </c>
    </row>
    <row r="13" spans="1:14">
      <c r="M13" s="1" t="s">
        <v>16</v>
      </c>
      <c r="N13" s="8">
        <f>9.49</f>
        <v>9.49</v>
      </c>
    </row>
    <row r="14" spans="1:14">
      <c r="A14" s="1" t="s">
        <v>19</v>
      </c>
    </row>
    <row r="15" spans="1:14">
      <c r="B15" s="9" t="s">
        <v>17</v>
      </c>
    </row>
    <row r="16" spans="1:14">
      <c r="B16" s="9" t="s">
        <v>18</v>
      </c>
    </row>
    <row r="18" spans="1:2">
      <c r="A18" s="1" t="s">
        <v>20</v>
      </c>
      <c r="B18" s="9" t="s">
        <v>21</v>
      </c>
    </row>
    <row r="20" spans="1:2">
      <c r="A20" s="1" t="s">
        <v>22</v>
      </c>
      <c r="B20" s="9" t="s">
        <v>26</v>
      </c>
    </row>
    <row r="22" spans="1:2">
      <c r="A22" s="1" t="s">
        <v>23</v>
      </c>
      <c r="B22" s="9" t="s">
        <v>27</v>
      </c>
    </row>
    <row r="24" spans="1:2">
      <c r="A24" s="1" t="s">
        <v>24</v>
      </c>
      <c r="B24" s="9" t="s">
        <v>25</v>
      </c>
    </row>
  </sheetData>
  <mergeCells count="2">
    <mergeCell ref="F1:G1"/>
    <mergeCell ref="H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Watha</dc:creator>
  <cp:lastModifiedBy>Watha</cp:lastModifiedBy>
  <dcterms:created xsi:type="dcterms:W3CDTF">2010-02-01T00:21:43Z</dcterms:created>
  <dcterms:modified xsi:type="dcterms:W3CDTF">2010-02-01T08:00:59Z</dcterms:modified>
</cp:coreProperties>
</file>